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H:\My Drive\Bath Buccs\TBBHC Stationary\Website Documents 2025\"/>
    </mc:Choice>
  </mc:AlternateContent>
  <xr:revisionPtr revIDLastSave="0" documentId="13_ncr:1_{BF6E1BFA-7B77-44DA-ABAF-D63856D95D77}" xr6:coauthVersionLast="47" xr6:coauthVersionMax="47" xr10:uidLastSave="{00000000-0000-0000-0000-000000000000}"/>
  <bookViews>
    <workbookView xWindow="-120" yWindow="-120" windowWidth="29040" windowHeight="15720" tabRatio="500" xr2:uid="{00000000-000D-0000-FFFF-FFFF00000000}"/>
  </bookViews>
  <sheets>
    <sheet name="TBB Mileage Report Form" sheetId="3" r:id="rId1"/>
    <sheet name="Mileages" sheetId="4" r:id="rId2"/>
  </sheets>
  <externalReferences>
    <externalReference r:id="rId3"/>
  </externalReferences>
  <definedNames>
    <definedName name="_xlnm._FilterDatabase" localSheetId="1" hidden="1">Mileages!$A$1:$C$1</definedName>
    <definedName name="_xlnm.Print_Area" localSheetId="0">'TBB Mileage Report Form'!$B$1:$G$32</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3" i="4" l="1"/>
  <c r="C91" i="4"/>
  <c r="C33" i="4"/>
  <c r="C27" i="4"/>
  <c r="C101" i="4"/>
  <c r="C97" i="4"/>
  <c r="C95" i="4"/>
  <c r="C75" i="4"/>
  <c r="C58" i="4"/>
  <c r="C52" i="4"/>
  <c r="C48" i="4"/>
  <c r="C41" i="4"/>
  <c r="C24" i="4"/>
  <c r="C22" i="4"/>
  <c r="C19" i="4"/>
  <c r="C11" i="4"/>
  <c r="C9" i="4"/>
  <c r="C6" i="4"/>
  <c r="C80" i="4"/>
  <c r="C107" i="4"/>
  <c r="F10" i="3"/>
  <c r="F11" i="3"/>
  <c r="F12" i="3"/>
  <c r="F13" i="3"/>
  <c r="F14" i="3"/>
  <c r="F15" i="3"/>
  <c r="F16" i="3"/>
  <c r="F17" i="3"/>
  <c r="F18" i="3"/>
  <c r="F19" i="3"/>
  <c r="F20" i="3"/>
  <c r="F21" i="3"/>
  <c r="F22" i="3"/>
  <c r="F23" i="3"/>
  <c r="F24" i="3"/>
  <c r="F25" i="3"/>
  <c r="F26" i="3"/>
  <c r="F27" i="3"/>
  <c r="F28" i="3"/>
  <c r="F29" i="3"/>
  <c r="I3" i="3"/>
  <c r="C49" i="4"/>
  <c r="C17" i="4"/>
  <c r="C16" i="4"/>
  <c r="C14" i="4"/>
  <c r="C8" i="4"/>
  <c r="B3" i="4"/>
  <c r="B4" i="4"/>
  <c r="B5" i="4"/>
  <c r="B7" i="4"/>
  <c r="B12" i="4"/>
  <c r="B13" i="4"/>
  <c r="B2" i="4"/>
  <c r="C18" i="4"/>
  <c r="C20" i="4"/>
  <c r="C21" i="4"/>
  <c r="C23" i="4"/>
  <c r="C25" i="4"/>
  <c r="C26" i="4"/>
  <c r="C28" i="4"/>
  <c r="C29" i="4"/>
  <c r="C30" i="4"/>
  <c r="C31" i="4"/>
  <c r="C32" i="4"/>
  <c r="C34" i="4"/>
  <c r="C35" i="4"/>
  <c r="C36" i="4"/>
  <c r="C37" i="4"/>
  <c r="C38" i="4"/>
  <c r="C39" i="4"/>
  <c r="C40" i="4"/>
  <c r="C42" i="4"/>
  <c r="C44" i="4"/>
  <c r="C45" i="4"/>
  <c r="C46" i="4"/>
  <c r="C47" i="4"/>
  <c r="C50" i="4"/>
  <c r="C51" i="4"/>
  <c r="C53" i="4"/>
  <c r="C54" i="4"/>
  <c r="C55" i="4"/>
  <c r="C56" i="4"/>
  <c r="C57" i="4"/>
  <c r="C59" i="4"/>
  <c r="C60" i="4"/>
  <c r="C61" i="4"/>
  <c r="C62" i="4"/>
  <c r="C63" i="4"/>
  <c r="C64" i="4"/>
  <c r="C65" i="4"/>
  <c r="C66" i="4"/>
  <c r="C67" i="4"/>
  <c r="C68" i="4"/>
  <c r="C69" i="4"/>
  <c r="C70" i="4"/>
  <c r="C71" i="4"/>
  <c r="C72" i="4"/>
  <c r="C73" i="4"/>
  <c r="C74" i="4"/>
  <c r="C76" i="4"/>
  <c r="C77" i="4"/>
  <c r="C78" i="4"/>
  <c r="C79" i="4"/>
  <c r="C81" i="4"/>
  <c r="C82" i="4"/>
  <c r="C83" i="4"/>
  <c r="C84" i="4"/>
  <c r="C85" i="4"/>
  <c r="C86" i="4"/>
  <c r="C87" i="4"/>
  <c r="C88" i="4"/>
  <c r="C89" i="4"/>
  <c r="C90" i="4"/>
  <c r="C92" i="4"/>
  <c r="C93" i="4"/>
  <c r="C94" i="4"/>
  <c r="C96" i="4"/>
  <c r="C98" i="4"/>
  <c r="C99" i="4"/>
  <c r="C100" i="4"/>
  <c r="C102" i="4"/>
  <c r="C103" i="4"/>
  <c r="C104" i="4"/>
  <c r="C105" i="4"/>
  <c r="C106" i="4"/>
  <c r="C108" i="4"/>
  <c r="C109" i="4"/>
  <c r="C110" i="4"/>
  <c r="C111" i="4"/>
  <c r="C112" i="4"/>
  <c r="C113" i="4"/>
  <c r="C114" i="4"/>
  <c r="C115" i="4"/>
  <c r="C116" i="4"/>
  <c r="C15" i="4"/>
  <c r="I4" i="3"/>
  <c r="B10" i="4"/>
</calcChain>
</file>

<file path=xl/sharedStrings.xml><?xml version="1.0" encoding="utf-8"?>
<sst xmlns="http://schemas.openxmlformats.org/spreadsheetml/2006/main" count="167" uniqueCount="147">
  <si>
    <t>TOTAL MILES</t>
  </si>
  <si>
    <t>DATE OF TRAVEL</t>
  </si>
  <si>
    <t>TOTAL REIMBURSEMENT</t>
  </si>
  <si>
    <t>REIMBURSEMENT RATE</t>
  </si>
  <si>
    <t>TOTAL 
MILES</t>
  </si>
  <si>
    <t>STARTING POINT</t>
  </si>
  <si>
    <t>DATE</t>
  </si>
  <si>
    <t>APPROVALS</t>
  </si>
  <si>
    <t>NAME</t>
  </si>
  <si>
    <t>VEHICLE REG</t>
  </si>
  <si>
    <t>TEAM</t>
  </si>
  <si>
    <t>CLAIMANT SIGNATURE</t>
  </si>
  <si>
    <t>University of Bath</t>
  </si>
  <si>
    <t>DETAILS OF FIXTURE</t>
  </si>
  <si>
    <t>NO OF PASSENGERS</t>
  </si>
  <si>
    <t>SORT CODE</t>
  </si>
  <si>
    <t>ACCOUNT NO</t>
  </si>
  <si>
    <t>Email</t>
  </si>
  <si>
    <t>Notes:</t>
  </si>
  <si>
    <t>1 - This form should be completed by the driver making the claim and needs to be submitted to the team captain for approval</t>
  </si>
  <si>
    <t>2 - Payment will be made via BACS using the details provided on this form</t>
  </si>
  <si>
    <t>Sept - Dec / Jan - Apr (delete as appropriate)</t>
  </si>
  <si>
    <t>PERIOD</t>
  </si>
  <si>
    <t>Destination</t>
  </si>
  <si>
    <t>Deer Park School</t>
  </si>
  <si>
    <t>Coombe Dingle Sports Complex</t>
  </si>
  <si>
    <t>Badminton School</t>
  </si>
  <si>
    <t>Abbeywood Community School</t>
  </si>
  <si>
    <t>Balcarras School</t>
  </si>
  <si>
    <t>Blue School, Wells</t>
  </si>
  <si>
    <t>Bradley Stoke Community School</t>
  </si>
  <si>
    <t>Cheltenham College</t>
  </si>
  <si>
    <t>Chichester HC</t>
  </si>
  <si>
    <t>Clevedon Community School</t>
  </si>
  <si>
    <t>Cwmbran Stadium</t>
  </si>
  <si>
    <t>Dawlish Leisure Centre</t>
  </si>
  <si>
    <t>Dorcan Recreation Complex</t>
  </si>
  <si>
    <t>Downside School</t>
  </si>
  <si>
    <t>Edgbaston</t>
  </si>
  <si>
    <t>Exeter School</t>
  </si>
  <si>
    <t>Failand</t>
  </si>
  <si>
    <t>Fareham HC</t>
  </si>
  <si>
    <t>Freedom Leisure, Lydney</t>
  </si>
  <si>
    <t>Frome Sports Centre</t>
  </si>
  <si>
    <t>Gillingham School</t>
  </si>
  <si>
    <t>Golden Hill Sports Ground</t>
  </si>
  <si>
    <t>Gordano School</t>
  </si>
  <si>
    <t>Harborne HC</t>
  </si>
  <si>
    <t>Havant College</t>
  </si>
  <si>
    <t>Henry Cort Community School</t>
  </si>
  <si>
    <t>Oxford University (Hockey ATP)</t>
  </si>
  <si>
    <t>Iffey Road Sports Complex, Oxford</t>
  </si>
  <si>
    <t>Katherine Lady Berkley School</t>
  </si>
  <si>
    <t>King George V Playing Fields</t>
  </si>
  <si>
    <t>Leominster HC</t>
  </si>
  <si>
    <t>Lipson Community College</t>
  </si>
  <si>
    <t>Marlborough College</t>
  </si>
  <si>
    <t>Melksham Oak Community School</t>
  </si>
  <si>
    <t>Millfield School</t>
  </si>
  <si>
    <t>Nottingham Hockey Centre</t>
  </si>
  <si>
    <t>Old Bristolians HC</t>
  </si>
  <si>
    <t>Old Cranleighan HC</t>
  </si>
  <si>
    <t>Old Schillians HC</t>
  </si>
  <si>
    <t>Oxford Brookes University Centre for Sport</t>
  </si>
  <si>
    <t>Oxford Hawks HC</t>
  </si>
  <si>
    <t>Oxstalls Sports Park</t>
  </si>
  <si>
    <t>Oxted School</t>
  </si>
  <si>
    <t>Penarth HC</t>
  </si>
  <si>
    <t>Pencoed Comprehensive School</t>
  </si>
  <si>
    <t>Penryn College</t>
  </si>
  <si>
    <t>Plymouth Marjons University</t>
  </si>
  <si>
    <t>Poole HC</t>
  </si>
  <si>
    <t>QEH Sports Ground</t>
  </si>
  <si>
    <t>Reading HC</t>
  </si>
  <si>
    <t>Royal Agricultural University</t>
  </si>
  <si>
    <t>Royal Wootton Bassett Academy</t>
  </si>
  <si>
    <t>Sevenoaks HC</t>
  </si>
  <si>
    <t>Sidcot School</t>
  </si>
  <si>
    <t>Sofia Gardens</t>
  </si>
  <si>
    <t>Southgate Hockey Centre</t>
  </si>
  <si>
    <t>Springfield Leisure Centre</t>
  </si>
  <si>
    <t>Surbiton HC</t>
  </si>
  <si>
    <t>Talybont Sports Complex</t>
  </si>
  <si>
    <t>Taunton Vale Sports Club</t>
  </si>
  <si>
    <t>The Blue School</t>
  </si>
  <si>
    <t>The Deanery Academy</t>
  </si>
  <si>
    <t>Winterbourne Academy</t>
  </si>
  <si>
    <t>Trinity Sport and Leisure Centre, Bridgwater</t>
  </si>
  <si>
    <t>Truro School</t>
  </si>
  <si>
    <t>University of Birmingham</t>
  </si>
  <si>
    <t>University of South Wales</t>
  </si>
  <si>
    <t>University of West of England Sports Centre</t>
  </si>
  <si>
    <t>University of Exeter Sports Park</t>
  </si>
  <si>
    <t>Streatham Sports Park</t>
  </si>
  <si>
    <t>Welsh Institute of Sport</t>
  </si>
  <si>
    <t>West Somerset Leisure Centre</t>
  </si>
  <si>
    <t>Whitchurch High School</t>
  </si>
  <si>
    <t>Winchester HC</t>
  </si>
  <si>
    <t>Yate Outdoor Sports Complex</t>
  </si>
  <si>
    <t>Yately HC</t>
  </si>
  <si>
    <t>Yeovil and Sherborne HC</t>
  </si>
  <si>
    <t>Cardiff Met, Cyncoed Campus</t>
  </si>
  <si>
    <t>Holyrood Academy</t>
  </si>
  <si>
    <t>Merchants Academy, Bristol</t>
  </si>
  <si>
    <t>Park Sports Centre, Oxford</t>
  </si>
  <si>
    <t>Return Milage</t>
  </si>
  <si>
    <t>Polo Farm Sports Club</t>
  </si>
  <si>
    <t>Priory School, Birmingham</t>
  </si>
  <si>
    <t>Redland Community Sport Hub, Dorcester</t>
  </si>
  <si>
    <t>Shepton Mallet Leisure Centre</t>
  </si>
  <si>
    <t>St Josephs Catholic College</t>
  </si>
  <si>
    <t>The Princess Royal Sports Complex, Wellington</t>
  </si>
  <si>
    <t>Phoenix Leisure Centre, Telford</t>
  </si>
  <si>
    <t>Ysgol Stanwell School, Penarth</t>
  </si>
  <si>
    <t>Chippenham Sports Club</t>
  </si>
  <si>
    <t>Kingdown School, Warminster</t>
  </si>
  <si>
    <t>Brighton and Hove Hockey Club</t>
  </si>
  <si>
    <t>Chilton Trinity School</t>
  </si>
  <si>
    <t>TBB [TEAM] v Opposition</t>
  </si>
  <si>
    <t>DESTINATION (choose from drop down list)</t>
  </si>
  <si>
    <t>Wellsway School</t>
  </si>
  <si>
    <t>CAPTAIN/MANAGER SIGNATURE</t>
  </si>
  <si>
    <t>Redmaids - The Lawns</t>
  </si>
  <si>
    <t>Bournmouth HC</t>
  </si>
  <si>
    <t>Brookworth Sports Centre</t>
  </si>
  <si>
    <t>Chew Valley School and Leisure Centre</t>
  </si>
  <si>
    <t>Clifton College Sports Ground</t>
  </si>
  <si>
    <t>Colston School</t>
  </si>
  <si>
    <t>Dauntsey's School</t>
  </si>
  <si>
    <t>Dean Close School</t>
  </si>
  <si>
    <t>Down Grange Sports Complex</t>
  </si>
  <si>
    <t>Forest Leisure</t>
  </si>
  <si>
    <t>Havant HC</t>
  </si>
  <si>
    <t>Kings School, Gloucester</t>
  </si>
  <si>
    <t>Mangotsfield School</t>
  </si>
  <si>
    <t>Nunnery Wood Sports Complex</t>
  </si>
  <si>
    <t>Princess Royal Sports Complex, Wellington Sch</t>
  </si>
  <si>
    <t>Teddington HC</t>
  </si>
  <si>
    <t>The Dean Academy</t>
  </si>
  <si>
    <t>Trojans HC</t>
  </si>
  <si>
    <t>Bournside School, cheltenham</t>
  </si>
  <si>
    <t>Strafford Park Leisure Centre</t>
  </si>
  <si>
    <t>3 - Choose the destination (Column E) from the drop down list.  If a venue is not on the list, please add manually.</t>
  </si>
  <si>
    <t>4 - Return mileage from the University of Bath is calculated using AA.com calculator</t>
  </si>
  <si>
    <t>Team Bath Buccaneers HC Mileage  Claim Sheet</t>
  </si>
  <si>
    <t>Hereford HC</t>
  </si>
  <si>
    <t>Any new venues can be added to the second worksheet and they will then appear in the drop down menu on the front sheet. 
Please note all return mileages are taken from the University of Bath.  The rate agreed for this season is £0.13 per mile (HMRC recommended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</si>
</sst>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F800]dddd\,\ mmmm\ dd\,\ yyyy"/>
    <numFmt numFmtId="166" formatCode="_-[$£-809]* #,##0.00_-;\-[$£-809]* #,##0.00_-;_-[$£-809]* &quot;-&quot;??_-;_-@_-"/>
    <numFmt numFmtId="167" formatCode="_-[$£-809]* #,##0.000_-;\-[$£-809]* #,##0.000_-;_-[$£-809]* &quot;-&quot;??_-;_-@_-"/>
  </numFmts>
  <fonts count="1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1"/>
    </font>
    <font>
      <sz val="9"/>
      <color theme="1"/>
      <name val="Century Gothic"/>
      <family val="1"/>
    </font>
    <font>
      <sz val="10"/>
      <color theme="1"/>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Century Gothic"/>
      <family val="1"/>
    </font>
    <font>
      <i/>
      <sz val="10"/>
      <color theme="1"/>
      <name val="Century Gothic"/>
      <family val="1"/>
    </font>
    <font>
      <i/>
      <sz val="10"/>
      <color theme="1"/>
      <name val="Arial"/>
      <family val="2"/>
    </font>
    <font>
      <b/>
      <sz val="10"/>
      <name val="Century Gothic"/>
      <family val="1"/>
    </font>
    <font>
      <b/>
      <sz val="12"/>
      <color theme="1"/>
      <name val="Calibri"/>
      <family val="2"/>
      <scheme val="minor"/>
    </font>
    <font>
      <b/>
      <sz val="10"/>
      <color theme="1"/>
      <name val="Century Gothic"/>
      <family val="2"/>
    </font>
  </fonts>
  <fills count="7">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theme="0" tint="-0.249977111117893"/>
      </right>
      <top style="thin">
        <color theme="0" tint="-0.249977111117893"/>
      </top>
      <bottom style="thin">
        <color theme="0" tint="-0.249977111117893"/>
      </bottom>
      <diagonal/>
    </border>
  </borders>
  <cellStyleXfs count="4">
    <xf numFmtId="0" fontId="0" fillId="0" borderId="0"/>
    <xf numFmtId="164" fontId="2" fillId="0" borderId="0" applyFont="0" applyFill="0" applyBorder="0" applyAlignment="0" applyProtection="0"/>
    <xf numFmtId="9" fontId="1" fillId="0" borderId="0" applyFont="0" applyFill="0" applyBorder="0" applyAlignment="0" applyProtection="0"/>
    <xf numFmtId="0" fontId="9" fillId="0" borderId="0"/>
  </cellStyleXfs>
  <cellXfs count="49">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5" fillId="0" borderId="0" xfId="0" applyFont="1" applyAlignment="1">
      <alignment horizontal="right" vertical="center" wrapText="1"/>
    </xf>
    <xf numFmtId="0" fontId="0" fillId="0" borderId="0" xfId="0" applyAlignment="1">
      <alignment vertical="center"/>
    </xf>
    <xf numFmtId="14" fontId="6" fillId="0" borderId="1" xfId="0" applyNumberFormat="1" applyFont="1" applyBorder="1" applyAlignment="1">
      <alignment horizontal="center" vertical="center" wrapText="1"/>
    </xf>
    <xf numFmtId="0" fontId="6" fillId="0" borderId="1" xfId="2" applyNumberFormat="1" applyFont="1" applyBorder="1" applyAlignment="1">
      <alignment horizontal="left" vertical="center" wrapText="1" indent="1"/>
    </xf>
    <xf numFmtId="0" fontId="0" fillId="0" borderId="0" xfId="0" applyAlignment="1">
      <alignment horizontal="center"/>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2" applyNumberFormat="1" applyFont="1" applyBorder="1" applyAlignment="1">
      <alignment horizontal="center" vertical="center" wrapText="1"/>
    </xf>
    <xf numFmtId="165" fontId="6" fillId="0" borderId="5" xfId="2" applyNumberFormat="1" applyFont="1" applyBorder="1" applyAlignment="1">
      <alignment horizontal="left" vertical="center" wrapText="1" indent="1"/>
    </xf>
    <xf numFmtId="0" fontId="7" fillId="2" borderId="7" xfId="0" applyFont="1" applyFill="1" applyBorder="1" applyAlignment="1">
      <alignment horizontal="center" vertical="center" wrapText="1"/>
    </xf>
    <xf numFmtId="0" fontId="6" fillId="0" borderId="7" xfId="2" applyNumberFormat="1" applyFont="1" applyBorder="1" applyAlignment="1">
      <alignment horizontal="left" vertical="center" wrapText="1" indent="1"/>
    </xf>
    <xf numFmtId="0" fontId="7" fillId="2" borderId="8" xfId="0" applyFont="1" applyFill="1" applyBorder="1" applyAlignment="1">
      <alignment horizontal="center" vertical="center" wrapText="1"/>
    </xf>
    <xf numFmtId="165" fontId="6" fillId="0" borderId="8" xfId="2" applyNumberFormat="1" applyFont="1" applyBorder="1" applyAlignment="1">
      <alignment horizontal="left" vertical="center" wrapText="1" indent="1"/>
    </xf>
    <xf numFmtId="0" fontId="10" fillId="0" borderId="0" xfId="0" applyFont="1" applyAlignment="1">
      <alignment horizontal="right" vertical="center" indent="1"/>
    </xf>
    <xf numFmtId="166" fontId="6" fillId="5" borderId="1" xfId="2" applyNumberFormat="1" applyFont="1" applyFill="1" applyBorder="1" applyAlignment="1">
      <alignment horizontal="center" vertical="center" wrapText="1"/>
    </xf>
    <xf numFmtId="0" fontId="6" fillId="0" borderId="9" xfId="2" applyNumberFormat="1" applyFont="1" applyBorder="1" applyAlignment="1">
      <alignment horizontal="center" vertical="center" wrapText="1"/>
    </xf>
    <xf numFmtId="0" fontId="6" fillId="0" borderId="10" xfId="2" applyNumberFormat="1" applyFont="1" applyBorder="1" applyAlignment="1">
      <alignment horizontal="center" vertical="center" wrapText="1"/>
    </xf>
    <xf numFmtId="1" fontId="8" fillId="4" borderId="1" xfId="0" applyNumberFormat="1" applyFont="1" applyFill="1" applyBorder="1" applyAlignment="1">
      <alignment horizontal="right" vertical="center"/>
    </xf>
    <xf numFmtId="14" fontId="11" fillId="0" borderId="1" xfId="0" applyNumberFormat="1" applyFont="1" applyBorder="1" applyAlignment="1">
      <alignment horizontal="center" vertical="center" wrapText="1"/>
    </xf>
    <xf numFmtId="0" fontId="11" fillId="0" borderId="1" xfId="2" applyNumberFormat="1" applyFont="1" applyBorder="1" applyAlignment="1">
      <alignment horizontal="left" vertical="center" wrapText="1" indent="1"/>
    </xf>
    <xf numFmtId="1" fontId="11" fillId="4" borderId="1" xfId="0" applyNumberFormat="1" applyFont="1" applyFill="1" applyBorder="1" applyAlignment="1">
      <alignment horizontal="center" vertical="center"/>
    </xf>
    <xf numFmtId="0" fontId="12" fillId="0" borderId="0" xfId="0" applyFont="1" applyAlignment="1">
      <alignment vertical="center"/>
    </xf>
    <xf numFmtId="0" fontId="7" fillId="3" borderId="0" xfId="0" applyFont="1" applyFill="1" applyAlignment="1">
      <alignment horizontal="right" vertical="center" wrapText="1" indent="1"/>
    </xf>
    <xf numFmtId="166" fontId="6" fillId="5" borderId="0" xfId="2"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13" fillId="0" borderId="1" xfId="0" applyFont="1" applyBorder="1" applyAlignment="1">
      <alignment horizontal="center" vertical="center" wrapText="1"/>
    </xf>
    <xf numFmtId="164" fontId="4" fillId="0" borderId="2" xfId="1" applyFont="1" applyBorder="1" applyAlignment="1">
      <alignment horizontal="center" vertical="center" wrapText="1"/>
    </xf>
    <xf numFmtId="0" fontId="14" fillId="0" borderId="0" xfId="0" applyFont="1"/>
    <xf numFmtId="0" fontId="14" fillId="0" borderId="0" xfId="0" applyFont="1" applyAlignment="1">
      <alignment wrapText="1"/>
    </xf>
    <xf numFmtId="0" fontId="7" fillId="2" borderId="11" xfId="0" applyFont="1" applyFill="1" applyBorder="1" applyAlignment="1">
      <alignment horizontal="center" vertical="center" wrapText="1"/>
    </xf>
    <xf numFmtId="0" fontId="6" fillId="0" borderId="11" xfId="2" applyNumberFormat="1" applyFont="1" applyBorder="1" applyAlignment="1">
      <alignment horizontal="center" vertical="center" wrapText="1"/>
    </xf>
    <xf numFmtId="0" fontId="6" fillId="0" borderId="1" xfId="2" applyNumberFormat="1" applyFont="1" applyBorder="1" applyAlignment="1">
      <alignment horizontal="left" vertical="center" indent="1" shrinkToFit="1"/>
    </xf>
    <xf numFmtId="165" fontId="6" fillId="0" borderId="0" xfId="2" applyNumberFormat="1" applyFont="1" applyBorder="1" applyAlignment="1">
      <alignment horizontal="left" vertical="center" wrapText="1" indent="1"/>
    </xf>
    <xf numFmtId="0" fontId="6" fillId="0" borderId="0" xfId="2" applyNumberFormat="1" applyFont="1" applyBorder="1" applyAlignment="1">
      <alignment horizontal="center" vertical="center" wrapText="1"/>
    </xf>
    <xf numFmtId="167" fontId="8" fillId="4" borderId="1" xfId="0" applyNumberFormat="1" applyFont="1" applyFill="1" applyBorder="1" applyAlignment="1">
      <alignment horizontal="center" vertical="center"/>
    </xf>
    <xf numFmtId="0" fontId="15" fillId="0" borderId="0" xfId="0" applyFont="1" applyAlignment="1">
      <alignment horizontal="left" vertical="center" wrapText="1"/>
    </xf>
    <xf numFmtId="0" fontId="0" fillId="6" borderId="0" xfId="0" applyFill="1" applyAlignment="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6" xfId="0" applyFont="1" applyFill="1" applyBorder="1" applyAlignment="1">
      <alignment horizontal="right" vertical="center" wrapText="1" indent="1"/>
    </xf>
    <xf numFmtId="0" fontId="7" fillId="2" borderId="1" xfId="0" applyFont="1" applyFill="1" applyBorder="1" applyAlignment="1">
      <alignment horizontal="right" vertical="center" wrapText="1" indent="1"/>
    </xf>
    <xf numFmtId="0" fontId="3" fillId="0" borderId="0" xfId="0" applyFont="1" applyAlignment="1">
      <alignment horizontal="left" vertical="top" wrapText="1"/>
    </xf>
  </cellXfs>
  <cellStyles count="4">
    <cellStyle name="Currency" xfId="1" builtinId="4"/>
    <cellStyle name="Normal" xfId="0" builtinId="0"/>
    <cellStyle name="Normal 2" xfId="3" xr:uid="{00000000-0005-0000-0000-000003000000}"/>
    <cellStyle name="Per cent" xfId="2" builtinId="5"/>
  </cellStyles>
  <dxfs count="0"/>
  <tableStyles count="0" defaultTableStyle="TableStyleMedium9" defaultPivotStyle="PivotStyleMedium7"/>
  <colors>
    <mruColors>
      <color rgb="FF03C25B"/>
      <color rgb="FFDAF3F0"/>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361950</xdr:rowOff>
    </xdr:from>
    <xdr:to>
      <xdr:col>1</xdr:col>
      <xdr:colOff>809625</xdr:colOff>
      <xdr:row>6</xdr:row>
      <xdr:rowOff>66675</xdr:rowOff>
    </xdr:to>
    <xdr:pic>
      <xdr:nvPicPr>
        <xdr:cNvPr id="4" name="Picture 3">
          <a:extLst>
            <a:ext uri="{FF2B5EF4-FFF2-40B4-BE49-F238E27FC236}">
              <a16:creationId xmlns:a16="http://schemas.microsoft.com/office/drawing/2014/main" id="{A869DCBE-F276-2F36-CAF9-8DB54E68033B}"/>
            </a:ext>
          </a:extLst>
        </xdr:cNvPr>
        <xdr:cNvPicPr>
          <a:picLocks noChangeAspect="1"/>
        </xdr:cNvPicPr>
      </xdr:nvPicPr>
      <xdr:blipFill>
        <a:blip xmlns:r="http://schemas.openxmlformats.org/officeDocument/2006/relationships" r:embed="rId1"/>
        <a:stretch>
          <a:fillRect/>
        </a:stretch>
      </xdr:blipFill>
      <xdr:spPr>
        <a:xfrm>
          <a:off x="76200" y="361950"/>
          <a:ext cx="1419225" cy="1419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42"/>
  <sheetViews>
    <sheetView showGridLines="0" tabSelected="1" workbookViewId="0">
      <pane ySplit="1" topLeftCell="A2" activePane="bottomLeft" state="frozen"/>
      <selection pane="bottomLeft" activeCell="E56" sqref="E56"/>
    </sheetView>
  </sheetViews>
  <sheetFormatPr defaultColWidth="11" defaultRowHeight="15.75" x14ac:dyDescent="0.25"/>
  <cols>
    <col min="1" max="1" width="9" style="1" bestFit="1" customWidth="1"/>
    <col min="2" max="2" width="12" style="4" customWidth="1"/>
    <col min="3" max="3" width="34.75" style="2" customWidth="1"/>
    <col min="4" max="5" width="27" style="2" customWidth="1"/>
    <col min="6" max="6" width="10.25" style="9" customWidth="1"/>
    <col min="7" max="7" width="27" style="2" customWidth="1"/>
    <col min="8" max="8" width="3" customWidth="1"/>
    <col min="9" max="9" width="12.875" customWidth="1"/>
  </cols>
  <sheetData>
    <row r="1" spans="1:9" s="6" customFormat="1" ht="32.25" customHeight="1" x14ac:dyDescent="0.25">
      <c r="A1" s="41"/>
      <c r="B1" s="41"/>
      <c r="C1" s="40" t="s">
        <v>144</v>
      </c>
      <c r="D1" s="5"/>
      <c r="E1" s="5"/>
      <c r="F1" s="31"/>
      <c r="G1" s="5"/>
    </row>
    <row r="2" spans="1:9" ht="18" customHeight="1" x14ac:dyDescent="0.25">
      <c r="B2" s="6"/>
      <c r="C2" s="11" t="s">
        <v>8</v>
      </c>
      <c r="D2" s="11" t="s">
        <v>10</v>
      </c>
      <c r="E2" s="11" t="s">
        <v>9</v>
      </c>
      <c r="G2" s="47" t="s">
        <v>3</v>
      </c>
      <c r="H2" s="47"/>
      <c r="I2" s="39">
        <v>0.13</v>
      </c>
    </row>
    <row r="3" spans="1:9" ht="18" customHeight="1" x14ac:dyDescent="0.25">
      <c r="B3" s="6"/>
      <c r="C3" s="12"/>
      <c r="D3" s="12"/>
      <c r="E3" s="12"/>
      <c r="G3" s="47" t="s">
        <v>0</v>
      </c>
      <c r="H3" s="47"/>
      <c r="I3" s="22">
        <f>SUMIF(F10:F29,"&gt;=1")</f>
        <v>0</v>
      </c>
    </row>
    <row r="4" spans="1:9" ht="18" customHeight="1" x14ac:dyDescent="0.25">
      <c r="A4" s="3"/>
      <c r="B4" s="6"/>
      <c r="C4" s="11" t="s">
        <v>22</v>
      </c>
      <c r="D4" s="11" t="s">
        <v>16</v>
      </c>
      <c r="E4" s="11" t="s">
        <v>15</v>
      </c>
      <c r="G4" s="46" t="s">
        <v>2</v>
      </c>
      <c r="H4" s="46"/>
      <c r="I4" s="19">
        <f>I2*I3</f>
        <v>0</v>
      </c>
    </row>
    <row r="5" spans="1:9" ht="30.75" customHeight="1" x14ac:dyDescent="0.25">
      <c r="A5" s="3"/>
      <c r="B5" s="6"/>
      <c r="C5" s="30" t="s">
        <v>21</v>
      </c>
      <c r="D5" s="29"/>
      <c r="E5" s="29"/>
      <c r="G5" s="27"/>
      <c r="H5" s="27"/>
      <c r="I5" s="28"/>
    </row>
    <row r="6" spans="1:9" s="6" customFormat="1" ht="18" customHeight="1" x14ac:dyDescent="0.25">
      <c r="A6" s="3"/>
      <c r="C6" s="11" t="s">
        <v>17</v>
      </c>
      <c r="D6" s="20"/>
      <c r="E6" s="21"/>
      <c r="F6" s="5"/>
      <c r="G6" s="5"/>
    </row>
    <row r="7" spans="1:9" s="6" customFormat="1" ht="27" customHeight="1" x14ac:dyDescent="0.25">
      <c r="A7" s="3"/>
      <c r="C7" s="5"/>
      <c r="D7" s="5"/>
      <c r="E7" s="5"/>
      <c r="F7" s="31"/>
      <c r="G7" s="5"/>
    </row>
    <row r="8" spans="1:9" ht="18" customHeight="1" x14ac:dyDescent="0.25">
      <c r="B8" s="44" t="s">
        <v>1</v>
      </c>
      <c r="C8" s="42" t="s">
        <v>13</v>
      </c>
      <c r="D8" s="42" t="s">
        <v>5</v>
      </c>
      <c r="E8" s="44" t="s">
        <v>119</v>
      </c>
      <c r="F8" s="44" t="s">
        <v>4</v>
      </c>
      <c r="G8" s="42" t="s">
        <v>14</v>
      </c>
    </row>
    <row r="9" spans="1:9" ht="18" customHeight="1" x14ac:dyDescent="0.25">
      <c r="B9" s="45"/>
      <c r="C9" s="43"/>
      <c r="D9" s="43"/>
      <c r="E9" s="45"/>
      <c r="F9" s="45"/>
      <c r="G9" s="43"/>
    </row>
    <row r="10" spans="1:9" ht="18" customHeight="1" x14ac:dyDescent="0.25">
      <c r="A10" s="26"/>
      <c r="B10" s="23"/>
      <c r="C10" s="24" t="s">
        <v>118</v>
      </c>
      <c r="D10" s="24" t="s">
        <v>12</v>
      </c>
      <c r="E10" s="36"/>
      <c r="F10" s="25" t="e">
        <f>VLOOKUP(E10,Mileages!A2:C116,3,FALSE)</f>
        <v>#N/A</v>
      </c>
      <c r="G10" s="24"/>
    </row>
    <row r="11" spans="1:9" ht="18" customHeight="1" x14ac:dyDescent="0.25">
      <c r="A11" s="3"/>
      <c r="B11" s="7"/>
      <c r="C11" s="8"/>
      <c r="D11" s="24" t="s">
        <v>12</v>
      </c>
      <c r="E11" s="36"/>
      <c r="F11" s="25" t="e">
        <f>VLOOKUP(E11,Mileages!A3:C117,3,FALSE)</f>
        <v>#N/A</v>
      </c>
      <c r="G11" s="8"/>
    </row>
    <row r="12" spans="1:9" ht="18" customHeight="1" x14ac:dyDescent="0.25">
      <c r="A12" s="3"/>
      <c r="B12" s="7"/>
      <c r="C12" s="8"/>
      <c r="D12" s="24" t="s">
        <v>12</v>
      </c>
      <c r="E12" s="36"/>
      <c r="F12" s="25" t="e">
        <f>VLOOKUP(E12,Mileages!A4:C118,3,FALSE)</f>
        <v>#N/A</v>
      </c>
      <c r="G12" s="8"/>
    </row>
    <row r="13" spans="1:9" ht="18" customHeight="1" x14ac:dyDescent="0.25">
      <c r="A13" s="3"/>
      <c r="B13" s="7"/>
      <c r="C13" s="8"/>
      <c r="D13" s="24" t="s">
        <v>12</v>
      </c>
      <c r="E13" s="36"/>
      <c r="F13" s="25" t="e">
        <f>VLOOKUP(E13,Mileages!A5:C119,3,FALSE)</f>
        <v>#N/A</v>
      </c>
      <c r="G13" s="8"/>
    </row>
    <row r="14" spans="1:9" ht="18" customHeight="1" x14ac:dyDescent="0.25">
      <c r="A14" s="3"/>
      <c r="B14" s="7"/>
      <c r="C14" s="8"/>
      <c r="D14" s="24" t="s">
        <v>12</v>
      </c>
      <c r="E14" s="36"/>
      <c r="F14" s="25" t="e">
        <f>VLOOKUP(E14,Mileages!A7:C120,3,FALSE)</f>
        <v>#N/A</v>
      </c>
      <c r="G14" s="8"/>
    </row>
    <row r="15" spans="1:9" ht="18" customHeight="1" x14ac:dyDescent="0.25">
      <c r="A15" s="3"/>
      <c r="B15" s="7"/>
      <c r="C15" s="8"/>
      <c r="D15" s="24" t="s">
        <v>12</v>
      </c>
      <c r="E15" s="36"/>
      <c r="F15" s="25" t="e">
        <f>VLOOKUP(E15,Mileages!A8:C121,3,FALSE)</f>
        <v>#N/A</v>
      </c>
      <c r="G15" s="8"/>
    </row>
    <row r="16" spans="1:9" ht="18" customHeight="1" x14ac:dyDescent="0.25">
      <c r="A16" s="3"/>
      <c r="B16" s="7"/>
      <c r="C16" s="8"/>
      <c r="D16" s="24" t="s">
        <v>12</v>
      </c>
      <c r="E16" s="36"/>
      <c r="F16" s="25" t="e">
        <f>VLOOKUP(E16,Mileages!A10:C122,3,FALSE)</f>
        <v>#N/A</v>
      </c>
      <c r="G16" s="8"/>
    </row>
    <row r="17" spans="1:7" ht="18" customHeight="1" x14ac:dyDescent="0.25">
      <c r="A17" s="3"/>
      <c r="B17" s="7"/>
      <c r="C17" s="8"/>
      <c r="D17" s="24" t="s">
        <v>12</v>
      </c>
      <c r="E17" s="36"/>
      <c r="F17" s="25" t="e">
        <f>VLOOKUP(E17,Mileages!A12:C123,3,FALSE)</f>
        <v>#N/A</v>
      </c>
      <c r="G17" s="8"/>
    </row>
    <row r="18" spans="1:7" ht="18" customHeight="1" x14ac:dyDescent="0.25">
      <c r="A18" s="3"/>
      <c r="B18" s="7"/>
      <c r="C18" s="8"/>
      <c r="D18" s="24" t="s">
        <v>12</v>
      </c>
      <c r="E18" s="36"/>
      <c r="F18" s="25" t="e">
        <f>VLOOKUP(E18,Mileages!A13:C124,3,FALSE)</f>
        <v>#N/A</v>
      </c>
      <c r="G18" s="8"/>
    </row>
    <row r="19" spans="1:7" ht="18" customHeight="1" x14ac:dyDescent="0.25">
      <c r="A19" s="3"/>
      <c r="B19" s="7"/>
      <c r="C19" s="8"/>
      <c r="D19" s="24" t="s">
        <v>12</v>
      </c>
      <c r="E19" s="36"/>
      <c r="F19" s="25" t="e">
        <f>VLOOKUP(E19,Mileages!A14:C125,3,FALSE)</f>
        <v>#N/A</v>
      </c>
      <c r="G19" s="8"/>
    </row>
    <row r="20" spans="1:7" ht="18" customHeight="1" x14ac:dyDescent="0.25">
      <c r="A20" s="3"/>
      <c r="B20" s="7"/>
      <c r="C20" s="8"/>
      <c r="D20" s="24" t="s">
        <v>12</v>
      </c>
      <c r="E20" s="36"/>
      <c r="F20" s="25" t="e">
        <f>VLOOKUP(E20,Mileages!A15:C126,3,FALSE)</f>
        <v>#N/A</v>
      </c>
      <c r="G20" s="8"/>
    </row>
    <row r="21" spans="1:7" ht="18" customHeight="1" x14ac:dyDescent="0.25">
      <c r="A21" s="3"/>
      <c r="B21" s="7"/>
      <c r="C21" s="8"/>
      <c r="D21" s="24" t="s">
        <v>12</v>
      </c>
      <c r="E21" s="36"/>
      <c r="F21" s="25" t="e">
        <f>VLOOKUP(E21,Mileages!A16:C127,3,FALSE)</f>
        <v>#N/A</v>
      </c>
      <c r="G21" s="8"/>
    </row>
    <row r="22" spans="1:7" ht="18" customHeight="1" x14ac:dyDescent="0.25">
      <c r="A22" s="3"/>
      <c r="B22" s="7"/>
      <c r="C22" s="8"/>
      <c r="D22" s="24" t="s">
        <v>12</v>
      </c>
      <c r="E22" s="36"/>
      <c r="F22" s="25" t="e">
        <f>VLOOKUP(E22,Mileages!A17:C128,3,FALSE)</f>
        <v>#N/A</v>
      </c>
      <c r="G22" s="8"/>
    </row>
    <row r="23" spans="1:7" ht="18" customHeight="1" x14ac:dyDescent="0.25">
      <c r="A23" s="3"/>
      <c r="B23" s="7"/>
      <c r="C23" s="8"/>
      <c r="D23" s="24" t="s">
        <v>12</v>
      </c>
      <c r="E23" s="36"/>
      <c r="F23" s="25" t="e">
        <f>VLOOKUP(E23,Mileages!A18:C129,3,FALSE)</f>
        <v>#N/A</v>
      </c>
      <c r="G23" s="8"/>
    </row>
    <row r="24" spans="1:7" ht="18" customHeight="1" x14ac:dyDescent="0.25">
      <c r="A24" s="3"/>
      <c r="B24" s="7"/>
      <c r="C24" s="8"/>
      <c r="D24" s="24" t="s">
        <v>12</v>
      </c>
      <c r="E24" s="36"/>
      <c r="F24" s="25" t="e">
        <f>VLOOKUP(E24,Mileages!A20:C130,3,FALSE)</f>
        <v>#N/A</v>
      </c>
      <c r="G24" s="8"/>
    </row>
    <row r="25" spans="1:7" ht="18" customHeight="1" x14ac:dyDescent="0.25">
      <c r="A25" s="3"/>
      <c r="B25" s="7"/>
      <c r="C25" s="8"/>
      <c r="D25" s="24" t="s">
        <v>12</v>
      </c>
      <c r="E25" s="36"/>
      <c r="F25" s="25" t="e">
        <f>VLOOKUP(E25,Mileages!A21:C131,3,FALSE)</f>
        <v>#N/A</v>
      </c>
      <c r="G25" s="8"/>
    </row>
    <row r="26" spans="1:7" ht="18" customHeight="1" x14ac:dyDescent="0.25">
      <c r="A26" s="3"/>
      <c r="B26" s="7"/>
      <c r="C26" s="8"/>
      <c r="D26" s="24" t="s">
        <v>12</v>
      </c>
      <c r="E26" s="36"/>
      <c r="F26" s="25" t="e">
        <f>VLOOKUP(E26,Mileages!A23:C132,3,FALSE)</f>
        <v>#N/A</v>
      </c>
      <c r="G26" s="8"/>
    </row>
    <row r="27" spans="1:7" ht="18" customHeight="1" x14ac:dyDescent="0.25">
      <c r="A27" s="3"/>
      <c r="B27" s="7"/>
      <c r="C27" s="8"/>
      <c r="D27" s="24" t="s">
        <v>12</v>
      </c>
      <c r="E27" s="36"/>
      <c r="F27" s="25" t="e">
        <f>VLOOKUP(E27,Mileages!A25:C133,3,FALSE)</f>
        <v>#N/A</v>
      </c>
      <c r="G27" s="8"/>
    </row>
    <row r="28" spans="1:7" ht="18" customHeight="1" x14ac:dyDescent="0.25">
      <c r="A28" s="3"/>
      <c r="B28" s="7"/>
      <c r="C28" s="8"/>
      <c r="D28" s="24" t="s">
        <v>12</v>
      </c>
      <c r="E28" s="36"/>
      <c r="F28" s="25" t="e">
        <f>VLOOKUP(E28,Mileages!A26:C134,3,FALSE)</f>
        <v>#N/A</v>
      </c>
      <c r="G28" s="8"/>
    </row>
    <row r="29" spans="1:7" ht="18" customHeight="1" x14ac:dyDescent="0.25">
      <c r="A29" s="3"/>
      <c r="B29" s="7"/>
      <c r="C29" s="8"/>
      <c r="D29" s="24" t="s">
        <v>12</v>
      </c>
      <c r="E29" s="36"/>
      <c r="F29" s="25" t="e">
        <f>VLOOKUP(E29,Mileages!A39:C145,3,FALSE)</f>
        <v>#N/A</v>
      </c>
      <c r="G29" s="8"/>
    </row>
    <row r="30" spans="1:7" ht="4.9000000000000004" customHeight="1" x14ac:dyDescent="0.25"/>
    <row r="31" spans="1:7" ht="18" customHeight="1" x14ac:dyDescent="0.25">
      <c r="A31" s="3"/>
      <c r="B31" s="3"/>
      <c r="C31" s="3"/>
      <c r="D31" s="14" t="s">
        <v>11</v>
      </c>
      <c r="E31" s="10" t="s">
        <v>6</v>
      </c>
      <c r="F31" s="34"/>
      <c r="G31" s="16"/>
    </row>
    <row r="32" spans="1:7" ht="30" customHeight="1" x14ac:dyDescent="0.25">
      <c r="A32" s="3"/>
      <c r="B32" s="3"/>
      <c r="C32" s="18" t="s">
        <v>7</v>
      </c>
      <c r="D32" s="15"/>
      <c r="E32" s="13"/>
      <c r="F32" s="35"/>
      <c r="G32" s="17"/>
    </row>
    <row r="33" spans="1:7" ht="30" customHeight="1" x14ac:dyDescent="0.25">
      <c r="A33" s="3"/>
      <c r="B33" s="3"/>
      <c r="C33" s="18"/>
      <c r="D33" s="14" t="s">
        <v>121</v>
      </c>
      <c r="E33" s="10" t="s">
        <v>6</v>
      </c>
      <c r="F33" s="38"/>
      <c r="G33" s="37"/>
    </row>
    <row r="34" spans="1:7" ht="30" customHeight="1" x14ac:dyDescent="0.25">
      <c r="A34" s="3"/>
      <c r="B34" s="3"/>
      <c r="C34" s="18"/>
      <c r="D34" s="15"/>
      <c r="E34" s="13"/>
      <c r="F34" s="38"/>
      <c r="G34" s="37"/>
    </row>
    <row r="35" spans="1:7" x14ac:dyDescent="0.25">
      <c r="B35" s="4" t="s">
        <v>18</v>
      </c>
    </row>
    <row r="36" spans="1:7" x14ac:dyDescent="0.25">
      <c r="B36" s="2" t="s">
        <v>19</v>
      </c>
    </row>
    <row r="37" spans="1:7" x14ac:dyDescent="0.25">
      <c r="B37" s="2" t="s">
        <v>20</v>
      </c>
    </row>
    <row r="38" spans="1:7" x14ac:dyDescent="0.25">
      <c r="B38" s="2" t="s">
        <v>142</v>
      </c>
    </row>
    <row r="39" spans="1:7" x14ac:dyDescent="0.25">
      <c r="B39" s="2" t="s">
        <v>143</v>
      </c>
    </row>
    <row r="42" spans="1:7" ht="41.25" customHeight="1" x14ac:dyDescent="0.25">
      <c r="B42" s="48" t="s">
        <v>146</v>
      </c>
      <c r="C42" s="48"/>
      <c r="D42" s="48"/>
      <c r="E42" s="48"/>
      <c r="F42" s="48"/>
      <c r="G42" s="48"/>
    </row>
  </sheetData>
  <mergeCells count="10">
    <mergeCell ref="B42:G42"/>
    <mergeCell ref="D8:D9"/>
    <mergeCell ref="B8:B9"/>
    <mergeCell ref="C8:C9"/>
    <mergeCell ref="G4:H4"/>
    <mergeCell ref="G2:H2"/>
    <mergeCell ref="G3:H3"/>
    <mergeCell ref="G8:G9"/>
    <mergeCell ref="F8:F9"/>
    <mergeCell ref="E8:E9"/>
  </mergeCells>
  <pageMargins left="0.3" right="0.3" top="0.3" bottom="0.3" header="0" footer="0"/>
  <pageSetup scale="80" fitToHeight="0" orientation="landscape"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7A5E72-38F4-4783-BE77-FDDC26AB11D7}">
          <x14:formula1>
            <xm:f>Mileages!$A$2:$A$116</xm:f>
          </x14:formula1>
          <xm:sqref>E10:E29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AFD80-F526-4863-AF8C-211238E74A6D}">
  <dimension ref="A1:C116"/>
  <sheetViews>
    <sheetView topLeftCell="A3" workbookViewId="0">
      <selection activeCell="D43" sqref="D43"/>
    </sheetView>
  </sheetViews>
  <sheetFormatPr defaultRowHeight="15.75" x14ac:dyDescent="0.25"/>
  <cols>
    <col min="1" max="1" width="39.875" bestFit="1" customWidth="1"/>
    <col min="2" max="2" width="9" customWidth="1"/>
  </cols>
  <sheetData>
    <row r="1" spans="1:3" ht="31.5" x14ac:dyDescent="0.25">
      <c r="A1" s="32" t="s">
        <v>23</v>
      </c>
      <c r="C1" s="33" t="s">
        <v>105</v>
      </c>
    </row>
    <row r="2" spans="1:3" x14ac:dyDescent="0.25">
      <c r="A2" t="s">
        <v>27</v>
      </c>
      <c r="B2">
        <f>C2/2</f>
        <v>21.44</v>
      </c>
      <c r="C2">
        <v>42.88</v>
      </c>
    </row>
    <row r="3" spans="1:3" x14ac:dyDescent="0.25">
      <c r="A3" t="s">
        <v>26</v>
      </c>
      <c r="B3">
        <f>C3/2</f>
        <v>28.4</v>
      </c>
      <c r="C3">
        <v>56.8</v>
      </c>
    </row>
    <row r="4" spans="1:3" x14ac:dyDescent="0.25">
      <c r="A4" t="s">
        <v>28</v>
      </c>
      <c r="B4">
        <f>C4/2</f>
        <v>58.6</v>
      </c>
      <c r="C4">
        <v>117.2</v>
      </c>
    </row>
    <row r="5" spans="1:3" x14ac:dyDescent="0.25">
      <c r="A5" t="s">
        <v>29</v>
      </c>
      <c r="B5">
        <f>C5/2</f>
        <v>20.9</v>
      </c>
      <c r="C5">
        <v>41.8</v>
      </c>
    </row>
    <row r="6" spans="1:3" x14ac:dyDescent="0.25">
      <c r="A6" t="s">
        <v>123</v>
      </c>
      <c r="B6">
        <v>56</v>
      </c>
      <c r="C6">
        <f>B6*2</f>
        <v>112</v>
      </c>
    </row>
    <row r="7" spans="1:3" x14ac:dyDescent="0.25">
      <c r="A7" t="s">
        <v>30</v>
      </c>
      <c r="B7">
        <f>C7/2</f>
        <v>24</v>
      </c>
      <c r="C7">
        <v>48</v>
      </c>
    </row>
    <row r="8" spans="1:3" x14ac:dyDescent="0.25">
      <c r="A8" t="s">
        <v>116</v>
      </c>
      <c r="B8">
        <v>152.44</v>
      </c>
      <c r="C8">
        <f>B8*2</f>
        <v>304.88</v>
      </c>
    </row>
    <row r="9" spans="1:3" x14ac:dyDescent="0.25">
      <c r="A9" t="s">
        <v>124</v>
      </c>
      <c r="B9">
        <v>52</v>
      </c>
      <c r="C9">
        <f>B9*2</f>
        <v>104</v>
      </c>
    </row>
    <row r="10" spans="1:3" x14ac:dyDescent="0.25">
      <c r="A10" t="s">
        <v>101</v>
      </c>
      <c r="B10">
        <f>C10/2</f>
        <v>54</v>
      </c>
      <c r="C10">
        <v>108</v>
      </c>
    </row>
    <row r="11" spans="1:3" x14ac:dyDescent="0.25">
      <c r="A11" t="s">
        <v>140</v>
      </c>
      <c r="B11">
        <v>54.6</v>
      </c>
      <c r="C11">
        <f>B11*2</f>
        <v>109.2</v>
      </c>
    </row>
    <row r="12" spans="1:3" x14ac:dyDescent="0.25">
      <c r="A12" t="s">
        <v>31</v>
      </c>
      <c r="B12">
        <f>C12/2</f>
        <v>55.3</v>
      </c>
      <c r="C12">
        <v>110.6</v>
      </c>
    </row>
    <row r="13" spans="1:3" x14ac:dyDescent="0.25">
      <c r="A13" t="s">
        <v>125</v>
      </c>
      <c r="B13">
        <f>C13/2</f>
        <v>16.600000000000001</v>
      </c>
      <c r="C13">
        <v>33.200000000000003</v>
      </c>
    </row>
    <row r="14" spans="1:3" x14ac:dyDescent="0.25">
      <c r="A14" t="s">
        <v>32</v>
      </c>
      <c r="B14">
        <v>92.55</v>
      </c>
      <c r="C14">
        <f>B14*2</f>
        <v>185.1</v>
      </c>
    </row>
    <row r="15" spans="1:3" x14ac:dyDescent="0.25">
      <c r="A15" t="s">
        <v>117</v>
      </c>
      <c r="B15">
        <v>60.28</v>
      </c>
      <c r="C15">
        <f>B15*2</f>
        <v>120.56</v>
      </c>
    </row>
    <row r="16" spans="1:3" x14ac:dyDescent="0.25">
      <c r="A16" t="s">
        <v>114</v>
      </c>
      <c r="B16">
        <v>15.28</v>
      </c>
      <c r="C16">
        <f>B16*2</f>
        <v>30.56</v>
      </c>
    </row>
    <row r="17" spans="1:3" x14ac:dyDescent="0.25">
      <c r="A17" t="s">
        <v>33</v>
      </c>
      <c r="B17">
        <v>38.659999999999997</v>
      </c>
      <c r="C17">
        <f t="shared" ref="C17:C91" si="0">B17*2</f>
        <v>77.319999999999993</v>
      </c>
    </row>
    <row r="18" spans="1:3" x14ac:dyDescent="0.25">
      <c r="A18" t="s">
        <v>126</v>
      </c>
      <c r="B18">
        <v>17.43</v>
      </c>
      <c r="C18">
        <f t="shared" si="0"/>
        <v>34.86</v>
      </c>
    </row>
    <row r="19" spans="1:3" x14ac:dyDescent="0.25">
      <c r="A19" t="s">
        <v>127</v>
      </c>
      <c r="B19">
        <v>22.6</v>
      </c>
      <c r="C19">
        <f t="shared" si="0"/>
        <v>45.2</v>
      </c>
    </row>
    <row r="20" spans="1:3" x14ac:dyDescent="0.25">
      <c r="A20" t="s">
        <v>25</v>
      </c>
      <c r="B20">
        <v>28.72</v>
      </c>
      <c r="C20">
        <f t="shared" si="0"/>
        <v>57.44</v>
      </c>
    </row>
    <row r="21" spans="1:3" x14ac:dyDescent="0.25">
      <c r="A21" t="s">
        <v>34</v>
      </c>
      <c r="B21">
        <v>46.26</v>
      </c>
      <c r="C21">
        <f t="shared" si="0"/>
        <v>92.52</v>
      </c>
    </row>
    <row r="22" spans="1:3" x14ac:dyDescent="0.25">
      <c r="A22" t="s">
        <v>128</v>
      </c>
      <c r="B22">
        <v>22.5</v>
      </c>
      <c r="C22">
        <f t="shared" si="0"/>
        <v>45</v>
      </c>
    </row>
    <row r="23" spans="1:3" x14ac:dyDescent="0.25">
      <c r="A23" t="s">
        <v>35</v>
      </c>
      <c r="B23">
        <v>114.95</v>
      </c>
      <c r="C23">
        <f t="shared" si="0"/>
        <v>229.9</v>
      </c>
    </row>
    <row r="24" spans="1:3" x14ac:dyDescent="0.25">
      <c r="A24" t="s">
        <v>129</v>
      </c>
      <c r="B24">
        <v>47.1</v>
      </c>
      <c r="C24">
        <f t="shared" si="0"/>
        <v>94.2</v>
      </c>
    </row>
    <row r="25" spans="1:3" x14ac:dyDescent="0.25">
      <c r="A25" t="s">
        <v>24</v>
      </c>
      <c r="B25">
        <v>34.61</v>
      </c>
      <c r="C25">
        <f t="shared" si="0"/>
        <v>69.22</v>
      </c>
    </row>
    <row r="26" spans="1:3" x14ac:dyDescent="0.25">
      <c r="A26" t="s">
        <v>36</v>
      </c>
      <c r="B26">
        <v>43.22</v>
      </c>
      <c r="C26">
        <f t="shared" si="0"/>
        <v>86.44</v>
      </c>
    </row>
    <row r="27" spans="1:3" x14ac:dyDescent="0.25">
      <c r="A27" t="s">
        <v>130</v>
      </c>
      <c r="B27">
        <v>68.400000000000006</v>
      </c>
      <c r="C27">
        <f t="shared" si="0"/>
        <v>136.80000000000001</v>
      </c>
    </row>
    <row r="28" spans="1:3" x14ac:dyDescent="0.25">
      <c r="A28" t="s">
        <v>37</v>
      </c>
      <c r="B28">
        <v>14.16</v>
      </c>
      <c r="C28">
        <f t="shared" si="0"/>
        <v>28.32</v>
      </c>
    </row>
    <row r="29" spans="1:3" x14ac:dyDescent="0.25">
      <c r="A29" t="s">
        <v>38</v>
      </c>
      <c r="B29">
        <v>100.17</v>
      </c>
      <c r="C29">
        <f t="shared" si="0"/>
        <v>200.34</v>
      </c>
    </row>
    <row r="30" spans="1:3" x14ac:dyDescent="0.25">
      <c r="A30" t="s">
        <v>39</v>
      </c>
      <c r="B30">
        <v>100.73</v>
      </c>
      <c r="C30">
        <f t="shared" si="0"/>
        <v>201.46</v>
      </c>
    </row>
    <row r="31" spans="1:3" x14ac:dyDescent="0.25">
      <c r="A31" t="s">
        <v>40</v>
      </c>
      <c r="B31">
        <v>18.989999999999998</v>
      </c>
      <c r="C31">
        <f t="shared" si="0"/>
        <v>37.979999999999997</v>
      </c>
    </row>
    <row r="32" spans="1:3" x14ac:dyDescent="0.25">
      <c r="A32" t="s">
        <v>41</v>
      </c>
      <c r="B32">
        <v>74.09</v>
      </c>
      <c r="C32">
        <f t="shared" si="0"/>
        <v>148.18</v>
      </c>
    </row>
    <row r="33" spans="1:3" x14ac:dyDescent="0.25">
      <c r="A33" t="s">
        <v>131</v>
      </c>
      <c r="B33">
        <v>39.299999999999997</v>
      </c>
      <c r="C33">
        <f t="shared" si="0"/>
        <v>78.599999999999994</v>
      </c>
    </row>
    <row r="34" spans="1:3" x14ac:dyDescent="0.25">
      <c r="A34" t="s">
        <v>42</v>
      </c>
      <c r="B34">
        <v>39.86</v>
      </c>
      <c r="C34">
        <f t="shared" si="0"/>
        <v>79.72</v>
      </c>
    </row>
    <row r="35" spans="1:3" x14ac:dyDescent="0.25">
      <c r="A35" t="s">
        <v>43</v>
      </c>
      <c r="B35">
        <v>12.43</v>
      </c>
      <c r="C35">
        <f t="shared" si="0"/>
        <v>24.86</v>
      </c>
    </row>
    <row r="36" spans="1:3" x14ac:dyDescent="0.25">
      <c r="A36" t="s">
        <v>44</v>
      </c>
      <c r="B36">
        <v>28.2</v>
      </c>
      <c r="C36">
        <f t="shared" si="0"/>
        <v>56.4</v>
      </c>
    </row>
    <row r="37" spans="1:3" x14ac:dyDescent="0.25">
      <c r="A37" t="s">
        <v>45</v>
      </c>
      <c r="B37">
        <v>24.45</v>
      </c>
      <c r="C37">
        <f t="shared" si="0"/>
        <v>48.9</v>
      </c>
    </row>
    <row r="38" spans="1:3" x14ac:dyDescent="0.25">
      <c r="A38" t="s">
        <v>46</v>
      </c>
      <c r="B38">
        <v>33.409999999999997</v>
      </c>
      <c r="C38">
        <f t="shared" si="0"/>
        <v>66.819999999999993</v>
      </c>
    </row>
    <row r="39" spans="1:3" x14ac:dyDescent="0.25">
      <c r="A39" t="s">
        <v>47</v>
      </c>
      <c r="B39">
        <v>97.82</v>
      </c>
      <c r="C39">
        <f t="shared" si="0"/>
        <v>195.64</v>
      </c>
    </row>
    <row r="40" spans="1:3" x14ac:dyDescent="0.25">
      <c r="A40" t="s">
        <v>48</v>
      </c>
      <c r="B40">
        <v>83.77</v>
      </c>
      <c r="C40">
        <f t="shared" si="0"/>
        <v>167.54</v>
      </c>
    </row>
    <row r="41" spans="1:3" x14ac:dyDescent="0.25">
      <c r="A41" t="s">
        <v>132</v>
      </c>
      <c r="B41">
        <v>83.7</v>
      </c>
      <c r="C41">
        <f t="shared" si="0"/>
        <v>167.4</v>
      </c>
    </row>
    <row r="42" spans="1:3" x14ac:dyDescent="0.25">
      <c r="A42" t="s">
        <v>49</v>
      </c>
      <c r="B42">
        <v>74.09</v>
      </c>
      <c r="C42">
        <f t="shared" si="0"/>
        <v>148.18</v>
      </c>
    </row>
    <row r="43" spans="1:3" x14ac:dyDescent="0.25">
      <c r="A43" t="s">
        <v>145</v>
      </c>
      <c r="B43">
        <v>39</v>
      </c>
      <c r="C43">
        <f t="shared" si="0"/>
        <v>78</v>
      </c>
    </row>
    <row r="44" spans="1:3" x14ac:dyDescent="0.25">
      <c r="A44" t="s">
        <v>102</v>
      </c>
      <c r="B44">
        <v>61.74</v>
      </c>
      <c r="C44">
        <f t="shared" si="0"/>
        <v>123.48</v>
      </c>
    </row>
    <row r="45" spans="1:3" x14ac:dyDescent="0.25">
      <c r="A45" t="s">
        <v>51</v>
      </c>
      <c r="B45">
        <v>83.04</v>
      </c>
      <c r="C45">
        <f t="shared" si="0"/>
        <v>166.08</v>
      </c>
    </row>
    <row r="46" spans="1:3" x14ac:dyDescent="0.25">
      <c r="A46" t="s">
        <v>52</v>
      </c>
      <c r="B46">
        <v>22.55</v>
      </c>
      <c r="C46">
        <f t="shared" si="0"/>
        <v>45.1</v>
      </c>
    </row>
    <row r="47" spans="1:3" x14ac:dyDescent="0.25">
      <c r="A47" t="s">
        <v>53</v>
      </c>
      <c r="B47">
        <v>95.67</v>
      </c>
      <c r="C47">
        <f t="shared" si="0"/>
        <v>191.34</v>
      </c>
    </row>
    <row r="48" spans="1:3" x14ac:dyDescent="0.25">
      <c r="A48" t="s">
        <v>133</v>
      </c>
      <c r="B48">
        <v>48.8</v>
      </c>
      <c r="C48">
        <f t="shared" si="0"/>
        <v>97.6</v>
      </c>
    </row>
    <row r="49" spans="1:3" x14ac:dyDescent="0.25">
      <c r="A49" t="s">
        <v>115</v>
      </c>
      <c r="B49">
        <v>16.86</v>
      </c>
      <c r="C49">
        <f>B49*2</f>
        <v>33.72</v>
      </c>
    </row>
    <row r="50" spans="1:3" x14ac:dyDescent="0.25">
      <c r="A50" t="s">
        <v>54</v>
      </c>
      <c r="B50">
        <v>83.9</v>
      </c>
      <c r="C50">
        <f t="shared" si="0"/>
        <v>167.8</v>
      </c>
    </row>
    <row r="51" spans="1:3" x14ac:dyDescent="0.25">
      <c r="A51" t="s">
        <v>55</v>
      </c>
      <c r="B51">
        <v>142.66999999999999</v>
      </c>
      <c r="C51">
        <f t="shared" si="0"/>
        <v>285.33999999999997</v>
      </c>
    </row>
    <row r="52" spans="1:3" x14ac:dyDescent="0.25">
      <c r="A52" t="s">
        <v>134</v>
      </c>
      <c r="B52">
        <v>13.9</v>
      </c>
      <c r="C52">
        <f t="shared" si="0"/>
        <v>27.8</v>
      </c>
    </row>
    <row r="53" spans="1:3" x14ac:dyDescent="0.25">
      <c r="A53" t="s">
        <v>56</v>
      </c>
      <c r="B53">
        <v>33.19</v>
      </c>
      <c r="C53">
        <f t="shared" si="0"/>
        <v>66.38</v>
      </c>
    </row>
    <row r="54" spans="1:3" x14ac:dyDescent="0.25">
      <c r="A54" t="s">
        <v>57</v>
      </c>
      <c r="B54">
        <v>13.31</v>
      </c>
      <c r="C54">
        <f t="shared" si="0"/>
        <v>26.62</v>
      </c>
    </row>
    <row r="55" spans="1:3" x14ac:dyDescent="0.25">
      <c r="A55" t="s">
        <v>103</v>
      </c>
      <c r="B55">
        <v>15.47</v>
      </c>
      <c r="C55">
        <f t="shared" si="0"/>
        <v>30.94</v>
      </c>
    </row>
    <row r="56" spans="1:3" x14ac:dyDescent="0.25">
      <c r="A56" t="s">
        <v>58</v>
      </c>
      <c r="B56">
        <v>28.74</v>
      </c>
      <c r="C56">
        <f t="shared" si="0"/>
        <v>57.48</v>
      </c>
    </row>
    <row r="57" spans="1:3" x14ac:dyDescent="0.25">
      <c r="A57" t="s">
        <v>59</v>
      </c>
      <c r="B57">
        <v>152.47999999999999</v>
      </c>
      <c r="C57">
        <f t="shared" si="0"/>
        <v>304.95999999999998</v>
      </c>
    </row>
    <row r="58" spans="1:3" x14ac:dyDescent="0.25">
      <c r="A58" t="s">
        <v>135</v>
      </c>
      <c r="B58">
        <v>74</v>
      </c>
      <c r="C58">
        <f t="shared" si="0"/>
        <v>148</v>
      </c>
    </row>
    <row r="59" spans="1:3" x14ac:dyDescent="0.25">
      <c r="A59" t="s">
        <v>60</v>
      </c>
      <c r="B59">
        <v>18.149999999999999</v>
      </c>
      <c r="C59">
        <f t="shared" si="0"/>
        <v>36.299999999999997</v>
      </c>
    </row>
    <row r="60" spans="1:3" x14ac:dyDescent="0.25">
      <c r="A60" t="s">
        <v>61</v>
      </c>
      <c r="B60">
        <v>107.9</v>
      </c>
      <c r="C60">
        <f t="shared" si="0"/>
        <v>215.8</v>
      </c>
    </row>
    <row r="61" spans="1:3" x14ac:dyDescent="0.25">
      <c r="A61" t="s">
        <v>62</v>
      </c>
      <c r="B61">
        <v>103.28</v>
      </c>
      <c r="C61">
        <f t="shared" si="0"/>
        <v>206.56</v>
      </c>
    </row>
    <row r="62" spans="1:3" x14ac:dyDescent="0.25">
      <c r="A62" t="s">
        <v>63</v>
      </c>
      <c r="B62">
        <v>84.05</v>
      </c>
      <c r="C62">
        <f t="shared" si="0"/>
        <v>168.1</v>
      </c>
    </row>
    <row r="63" spans="1:3" x14ac:dyDescent="0.25">
      <c r="A63" t="s">
        <v>64</v>
      </c>
      <c r="B63">
        <v>72.81</v>
      </c>
      <c r="C63">
        <f t="shared" si="0"/>
        <v>145.62</v>
      </c>
    </row>
    <row r="64" spans="1:3" x14ac:dyDescent="0.25">
      <c r="A64" t="s">
        <v>50</v>
      </c>
      <c r="B64">
        <v>71.53</v>
      </c>
      <c r="C64">
        <f t="shared" si="0"/>
        <v>143.06</v>
      </c>
    </row>
    <row r="65" spans="1:3" x14ac:dyDescent="0.25">
      <c r="A65" t="s">
        <v>65</v>
      </c>
      <c r="B65">
        <v>53.68</v>
      </c>
      <c r="C65">
        <f t="shared" si="0"/>
        <v>107.36</v>
      </c>
    </row>
    <row r="66" spans="1:3" x14ac:dyDescent="0.25">
      <c r="A66" t="s">
        <v>66</v>
      </c>
      <c r="B66">
        <v>125.84</v>
      </c>
      <c r="C66">
        <f t="shared" si="0"/>
        <v>251.68</v>
      </c>
    </row>
    <row r="67" spans="1:3" x14ac:dyDescent="0.25">
      <c r="A67" t="s">
        <v>104</v>
      </c>
      <c r="B67">
        <v>88.85</v>
      </c>
      <c r="C67">
        <f t="shared" si="0"/>
        <v>177.7</v>
      </c>
    </row>
    <row r="68" spans="1:3" x14ac:dyDescent="0.25">
      <c r="A68" t="s">
        <v>67</v>
      </c>
      <c r="B68">
        <v>60.03</v>
      </c>
      <c r="C68">
        <f t="shared" si="0"/>
        <v>120.06</v>
      </c>
    </row>
    <row r="69" spans="1:3" x14ac:dyDescent="0.25">
      <c r="A69" t="s">
        <v>68</v>
      </c>
      <c r="B69">
        <v>68.930000000000007</v>
      </c>
      <c r="C69">
        <f t="shared" si="0"/>
        <v>137.86000000000001</v>
      </c>
    </row>
    <row r="70" spans="1:3" x14ac:dyDescent="0.25">
      <c r="A70" t="s">
        <v>69</v>
      </c>
      <c r="B70">
        <v>199.4</v>
      </c>
      <c r="C70">
        <f t="shared" si="0"/>
        <v>398.8</v>
      </c>
    </row>
    <row r="71" spans="1:3" x14ac:dyDescent="0.25">
      <c r="A71" t="s">
        <v>112</v>
      </c>
      <c r="B71">
        <v>129.81</v>
      </c>
      <c r="C71">
        <f t="shared" si="0"/>
        <v>259.62</v>
      </c>
    </row>
    <row r="72" spans="1:3" x14ac:dyDescent="0.25">
      <c r="A72" t="s">
        <v>70</v>
      </c>
      <c r="B72">
        <v>145.12</v>
      </c>
      <c r="C72">
        <f t="shared" si="0"/>
        <v>290.24</v>
      </c>
    </row>
    <row r="73" spans="1:3" x14ac:dyDescent="0.25">
      <c r="A73" t="s">
        <v>106</v>
      </c>
      <c r="B73">
        <v>178.36</v>
      </c>
      <c r="C73">
        <f t="shared" si="0"/>
        <v>356.72</v>
      </c>
    </row>
    <row r="74" spans="1:3" x14ac:dyDescent="0.25">
      <c r="A74" t="s">
        <v>71</v>
      </c>
      <c r="B74">
        <v>56.56</v>
      </c>
      <c r="C74">
        <f t="shared" si="0"/>
        <v>113.12</v>
      </c>
    </row>
    <row r="75" spans="1:3" x14ac:dyDescent="0.25">
      <c r="A75" t="s">
        <v>136</v>
      </c>
      <c r="B75">
        <v>78</v>
      </c>
      <c r="C75">
        <f t="shared" si="0"/>
        <v>156</v>
      </c>
    </row>
    <row r="76" spans="1:3" x14ac:dyDescent="0.25">
      <c r="A76" t="s">
        <v>107</v>
      </c>
      <c r="B76">
        <v>100.17</v>
      </c>
      <c r="C76">
        <f t="shared" si="0"/>
        <v>200.34</v>
      </c>
    </row>
    <row r="77" spans="1:3" x14ac:dyDescent="0.25">
      <c r="A77" t="s">
        <v>72</v>
      </c>
      <c r="B77">
        <v>18.420000000000002</v>
      </c>
      <c r="C77">
        <f t="shared" si="0"/>
        <v>36.840000000000003</v>
      </c>
    </row>
    <row r="78" spans="1:3" x14ac:dyDescent="0.25">
      <c r="A78" t="s">
        <v>73</v>
      </c>
      <c r="B78">
        <v>80.87</v>
      </c>
      <c r="C78">
        <f t="shared" si="0"/>
        <v>161.74</v>
      </c>
    </row>
    <row r="79" spans="1:3" x14ac:dyDescent="0.25">
      <c r="A79" t="s">
        <v>108</v>
      </c>
      <c r="B79">
        <v>65.61</v>
      </c>
      <c r="C79">
        <f t="shared" si="0"/>
        <v>131.22</v>
      </c>
    </row>
    <row r="80" spans="1:3" x14ac:dyDescent="0.25">
      <c r="A80" t="s">
        <v>122</v>
      </c>
      <c r="B80">
        <v>24.7</v>
      </c>
      <c r="C80">
        <f t="shared" si="0"/>
        <v>49.4</v>
      </c>
    </row>
    <row r="81" spans="1:3" x14ac:dyDescent="0.25">
      <c r="A81" t="s">
        <v>74</v>
      </c>
      <c r="B81">
        <v>34.94</v>
      </c>
      <c r="C81">
        <f t="shared" si="0"/>
        <v>69.88</v>
      </c>
    </row>
    <row r="82" spans="1:3" x14ac:dyDescent="0.25">
      <c r="A82" t="s">
        <v>75</v>
      </c>
      <c r="B82">
        <v>36.61</v>
      </c>
      <c r="C82">
        <f t="shared" si="0"/>
        <v>73.22</v>
      </c>
    </row>
    <row r="83" spans="1:3" x14ac:dyDescent="0.25">
      <c r="A83" t="s">
        <v>76</v>
      </c>
      <c r="B83">
        <v>135.88999999999999</v>
      </c>
      <c r="C83">
        <f t="shared" si="0"/>
        <v>271.77999999999997</v>
      </c>
    </row>
    <row r="84" spans="1:3" x14ac:dyDescent="0.25">
      <c r="A84" t="s">
        <v>109</v>
      </c>
      <c r="B84">
        <v>24.38</v>
      </c>
      <c r="C84">
        <f t="shared" si="0"/>
        <v>48.76</v>
      </c>
    </row>
    <row r="85" spans="1:3" x14ac:dyDescent="0.25">
      <c r="A85" t="s">
        <v>77</v>
      </c>
      <c r="B85">
        <v>27.54</v>
      </c>
      <c r="C85">
        <f t="shared" si="0"/>
        <v>55.08</v>
      </c>
    </row>
    <row r="86" spans="1:3" x14ac:dyDescent="0.25">
      <c r="A86" t="s">
        <v>78</v>
      </c>
      <c r="B86">
        <v>57.86</v>
      </c>
      <c r="C86">
        <f t="shared" si="0"/>
        <v>115.72</v>
      </c>
    </row>
    <row r="87" spans="1:3" x14ac:dyDescent="0.25">
      <c r="A87" t="s">
        <v>79</v>
      </c>
      <c r="B87">
        <v>137.13</v>
      </c>
      <c r="C87">
        <f t="shared" si="0"/>
        <v>274.26</v>
      </c>
    </row>
    <row r="88" spans="1:3" x14ac:dyDescent="0.25">
      <c r="A88" t="s">
        <v>80</v>
      </c>
      <c r="B88">
        <v>10.93</v>
      </c>
      <c r="C88">
        <f t="shared" si="0"/>
        <v>21.86</v>
      </c>
    </row>
    <row r="89" spans="1:3" x14ac:dyDescent="0.25">
      <c r="A89" t="s">
        <v>110</v>
      </c>
      <c r="B89">
        <v>39.21</v>
      </c>
      <c r="C89">
        <f t="shared" si="0"/>
        <v>78.42</v>
      </c>
    </row>
    <row r="90" spans="1:3" x14ac:dyDescent="0.25">
      <c r="A90" t="s">
        <v>93</v>
      </c>
      <c r="B90">
        <v>121.33</v>
      </c>
      <c r="C90">
        <f t="shared" si="0"/>
        <v>242.66</v>
      </c>
    </row>
    <row r="91" spans="1:3" x14ac:dyDescent="0.25">
      <c r="A91" t="s">
        <v>141</v>
      </c>
      <c r="B91">
        <v>32</v>
      </c>
      <c r="C91">
        <f t="shared" si="0"/>
        <v>64</v>
      </c>
    </row>
    <row r="92" spans="1:3" x14ac:dyDescent="0.25">
      <c r="A92" t="s">
        <v>81</v>
      </c>
      <c r="B92">
        <v>108.09</v>
      </c>
      <c r="C92">
        <f t="shared" ref="C92:C116" si="1">B92*2</f>
        <v>216.18</v>
      </c>
    </row>
    <row r="93" spans="1:3" x14ac:dyDescent="0.25">
      <c r="A93" t="s">
        <v>82</v>
      </c>
      <c r="B93">
        <v>56.68</v>
      </c>
      <c r="C93">
        <f t="shared" si="1"/>
        <v>113.36</v>
      </c>
    </row>
    <row r="94" spans="1:3" x14ac:dyDescent="0.25">
      <c r="A94" t="s">
        <v>83</v>
      </c>
      <c r="B94">
        <v>72.53</v>
      </c>
      <c r="C94">
        <f t="shared" si="1"/>
        <v>145.06</v>
      </c>
    </row>
    <row r="95" spans="1:3" x14ac:dyDescent="0.25">
      <c r="A95" t="s">
        <v>137</v>
      </c>
      <c r="B95">
        <v>108</v>
      </c>
      <c r="C95">
        <f t="shared" si="1"/>
        <v>216</v>
      </c>
    </row>
    <row r="96" spans="1:3" x14ac:dyDescent="0.25">
      <c r="A96" t="s">
        <v>84</v>
      </c>
      <c r="B96">
        <v>20.93</v>
      </c>
      <c r="C96">
        <f t="shared" si="1"/>
        <v>41.86</v>
      </c>
    </row>
    <row r="97" spans="1:3" x14ac:dyDescent="0.25">
      <c r="A97" t="s">
        <v>138</v>
      </c>
      <c r="B97">
        <v>39.5</v>
      </c>
      <c r="C97">
        <f t="shared" si="1"/>
        <v>79</v>
      </c>
    </row>
    <row r="98" spans="1:3" x14ac:dyDescent="0.25">
      <c r="A98" t="s">
        <v>85</v>
      </c>
      <c r="B98">
        <v>37.08</v>
      </c>
      <c r="C98">
        <f t="shared" si="1"/>
        <v>74.16</v>
      </c>
    </row>
    <row r="99" spans="1:3" x14ac:dyDescent="0.25">
      <c r="A99" t="s">
        <v>111</v>
      </c>
      <c r="B99">
        <v>78.12</v>
      </c>
      <c r="C99">
        <f t="shared" si="1"/>
        <v>156.24</v>
      </c>
    </row>
    <row r="100" spans="1:3" x14ac:dyDescent="0.25">
      <c r="A100" t="s">
        <v>87</v>
      </c>
      <c r="B100">
        <v>60.26</v>
      </c>
      <c r="C100">
        <f t="shared" si="1"/>
        <v>120.52</v>
      </c>
    </row>
    <row r="101" spans="1:3" x14ac:dyDescent="0.25">
      <c r="A101" t="s">
        <v>139</v>
      </c>
      <c r="B101">
        <v>63.4</v>
      </c>
      <c r="C101">
        <f t="shared" si="1"/>
        <v>126.8</v>
      </c>
    </row>
    <row r="102" spans="1:3" x14ac:dyDescent="0.25">
      <c r="A102" t="s">
        <v>88</v>
      </c>
      <c r="B102">
        <v>190.35</v>
      </c>
      <c r="C102">
        <f t="shared" si="1"/>
        <v>380.7</v>
      </c>
    </row>
    <row r="103" spans="1:3" x14ac:dyDescent="0.25">
      <c r="A103" t="s">
        <v>89</v>
      </c>
      <c r="B103">
        <v>96.91</v>
      </c>
      <c r="C103">
        <f t="shared" si="1"/>
        <v>193.82</v>
      </c>
    </row>
    <row r="104" spans="1:3" x14ac:dyDescent="0.25">
      <c r="A104" t="s">
        <v>92</v>
      </c>
      <c r="B104">
        <v>102.69</v>
      </c>
      <c r="C104">
        <f t="shared" si="1"/>
        <v>205.38</v>
      </c>
    </row>
    <row r="105" spans="1:3" x14ac:dyDescent="0.25">
      <c r="A105" t="s">
        <v>90</v>
      </c>
      <c r="B105">
        <v>63.33</v>
      </c>
      <c r="C105">
        <f t="shared" si="1"/>
        <v>126.66</v>
      </c>
    </row>
    <row r="106" spans="1:3" x14ac:dyDescent="0.25">
      <c r="A106" t="s">
        <v>91</v>
      </c>
      <c r="B106">
        <v>21.13</v>
      </c>
      <c r="C106">
        <f t="shared" si="1"/>
        <v>42.26</v>
      </c>
    </row>
    <row r="107" spans="1:3" x14ac:dyDescent="0.25">
      <c r="A107" t="s">
        <v>120</v>
      </c>
      <c r="B107">
        <v>9.02</v>
      </c>
      <c r="C107">
        <f t="shared" si="1"/>
        <v>18.04</v>
      </c>
    </row>
    <row r="108" spans="1:3" x14ac:dyDescent="0.25">
      <c r="A108" t="s">
        <v>94</v>
      </c>
      <c r="B108">
        <v>57.87</v>
      </c>
      <c r="C108">
        <f t="shared" si="1"/>
        <v>115.74</v>
      </c>
    </row>
    <row r="109" spans="1:3" x14ac:dyDescent="0.25">
      <c r="A109" t="s">
        <v>95</v>
      </c>
      <c r="B109">
        <v>84.93</v>
      </c>
      <c r="C109">
        <f t="shared" si="1"/>
        <v>169.86</v>
      </c>
    </row>
    <row r="110" spans="1:3" x14ac:dyDescent="0.25">
      <c r="A110" t="s">
        <v>96</v>
      </c>
      <c r="B110">
        <v>57.25</v>
      </c>
      <c r="C110">
        <f t="shared" si="1"/>
        <v>114.5</v>
      </c>
    </row>
    <row r="111" spans="1:3" x14ac:dyDescent="0.25">
      <c r="A111" t="s">
        <v>97</v>
      </c>
      <c r="B111">
        <v>67.09</v>
      </c>
      <c r="C111">
        <f t="shared" si="1"/>
        <v>134.18</v>
      </c>
    </row>
    <row r="112" spans="1:3" x14ac:dyDescent="0.25">
      <c r="A112" t="s">
        <v>86</v>
      </c>
      <c r="B112">
        <v>21.44</v>
      </c>
      <c r="C112">
        <f t="shared" si="1"/>
        <v>42.88</v>
      </c>
    </row>
    <row r="113" spans="1:3" x14ac:dyDescent="0.25">
      <c r="A113" t="s">
        <v>98</v>
      </c>
      <c r="B113">
        <v>19.02</v>
      </c>
      <c r="C113">
        <f t="shared" si="1"/>
        <v>38.04</v>
      </c>
    </row>
    <row r="114" spans="1:3" x14ac:dyDescent="0.25">
      <c r="A114" t="s">
        <v>99</v>
      </c>
      <c r="B114">
        <v>86.37</v>
      </c>
      <c r="C114">
        <f t="shared" si="1"/>
        <v>172.74</v>
      </c>
    </row>
    <row r="115" spans="1:3" x14ac:dyDescent="0.25">
      <c r="A115" t="s">
        <v>100</v>
      </c>
      <c r="B115">
        <v>43.91</v>
      </c>
      <c r="C115">
        <f t="shared" si="1"/>
        <v>87.82</v>
      </c>
    </row>
    <row r="116" spans="1:3" x14ac:dyDescent="0.25">
      <c r="A116" t="s">
        <v>113</v>
      </c>
      <c r="B116">
        <v>60.75</v>
      </c>
      <c r="C116">
        <f t="shared" si="1"/>
        <v>121.5</v>
      </c>
    </row>
  </sheetData>
  <autoFilter ref="A1:B1" xr:uid="{AA1D78ED-D4BE-4052-9B91-B6AF6E81BD52}">
    <sortState xmlns:xlrd2="http://schemas.microsoft.com/office/spreadsheetml/2017/richdata2" ref="A2:B96">
      <sortCondition ref="A1"/>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TBB Mileage Report Form</vt:lpstr>
      <vt:lpstr>Mileages</vt:lpstr>
      <vt:lpstr>'TBB Mileage Report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jo mcdermid</cp:lastModifiedBy>
  <dcterms:created xsi:type="dcterms:W3CDTF">2016-05-31T16:01:17Z</dcterms:created>
  <dcterms:modified xsi:type="dcterms:W3CDTF">2025-09-19T09:29:13Z</dcterms:modified>
</cp:coreProperties>
</file>